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entivoglio\Documents\Margherita\Sito webTop2006\Invio a Lumia del 28-02-2024\"/>
    </mc:Choice>
  </mc:AlternateContent>
  <xr:revisionPtr revIDLastSave="0" documentId="8_{BA82C131-6587-4DAC-8442-84A0754DAD68}" xr6:coauthVersionLast="47" xr6:coauthVersionMax="47" xr10:uidLastSave="{00000000-0000-0000-0000-000000000000}"/>
  <bookViews>
    <workbookView xWindow="-107" yWindow="-107" windowWidth="20847" windowHeight="11208" xr2:uid="{00000000-000D-0000-FFFF-FFFF00000000}"/>
  </bookViews>
  <sheets>
    <sheet name="CIG_ANNO 2023" sheetId="1" r:id="rId1"/>
  </sheets>
  <definedNames>
    <definedName name="_xlnm._FilterDatabase" localSheetId="0" hidden="1">'CIG_ANNO 2023'!$A$3:$F$42</definedName>
  </definedNames>
  <calcPr calcId="191029"/>
</workbook>
</file>

<file path=xl/calcChain.xml><?xml version="1.0" encoding="utf-8"?>
<calcChain xmlns="http://schemas.openxmlformats.org/spreadsheetml/2006/main">
  <c r="E52" i="1" l="1"/>
  <c r="F22" i="1"/>
  <c r="E56" i="1"/>
  <c r="F14" i="1"/>
  <c r="F19" i="1"/>
  <c r="F38" i="1"/>
  <c r="F7" i="1"/>
  <c r="F20" i="1"/>
  <c r="E58" i="1"/>
  <c r="E51" i="1"/>
  <c r="E50" i="1"/>
  <c r="E48" i="1"/>
</calcChain>
</file>

<file path=xl/sharedStrings.xml><?xml version="1.0" encoding="utf-8"?>
<sst xmlns="http://schemas.openxmlformats.org/spreadsheetml/2006/main" count="176" uniqueCount="151">
  <si>
    <t>Z24375C9BB</t>
  </si>
  <si>
    <t>ZED3501449</t>
  </si>
  <si>
    <t>Z3E31E7926</t>
  </si>
  <si>
    <t>ZD934F6350</t>
  </si>
  <si>
    <t>Z682B31B39</t>
  </si>
  <si>
    <t>Z2D393381E</t>
  </si>
  <si>
    <t>Z0834CB294</t>
  </si>
  <si>
    <t>ZD736070CD</t>
  </si>
  <si>
    <t>ZA5384AF3A</t>
  </si>
  <si>
    <t>Z2F3826670</t>
  </si>
  <si>
    <t>STUDIO R&amp;D</t>
  </si>
  <si>
    <t>Z9533A5404</t>
  </si>
  <si>
    <t>ZBA34DA3B5</t>
  </si>
  <si>
    <t>CIG</t>
  </si>
  <si>
    <t>ZB8396FF11</t>
  </si>
  <si>
    <t>Z8E39816F2</t>
  </si>
  <si>
    <t>Z4C39816CE</t>
  </si>
  <si>
    <t>Z0A39874CA</t>
  </si>
  <si>
    <t>ZDF398745A</t>
  </si>
  <si>
    <t>Z4439873C1</t>
  </si>
  <si>
    <t>Z763995408</t>
  </si>
  <si>
    <t>Z29399EDCD</t>
  </si>
  <si>
    <t>ZB73A099D0</t>
  </si>
  <si>
    <t>ZA23A0990E</t>
  </si>
  <si>
    <t>Z773A09840</t>
  </si>
  <si>
    <t>ZD53A0971D</t>
  </si>
  <si>
    <t>Z583A096C2</t>
  </si>
  <si>
    <t>Z1C3A0E7A7</t>
  </si>
  <si>
    <t>ZB03A0E758</t>
  </si>
  <si>
    <t>ZD33A1BEAD</t>
  </si>
  <si>
    <t>ZAF3A5D8DC</t>
  </si>
  <si>
    <t>Z6C3A5D873</t>
  </si>
  <si>
    <t>Z923A5B1AB</t>
  </si>
  <si>
    <t>ZA03A5B08A</t>
  </si>
  <si>
    <t>Z4D3A674D0</t>
  </si>
  <si>
    <t>Z263A6741B</t>
  </si>
  <si>
    <t>Z5E3B357C5</t>
  </si>
  <si>
    <t>Z823B573E8</t>
  </si>
  <si>
    <t>Z0D3B573BF</t>
  </si>
  <si>
    <t>ZAF3B810F3</t>
  </si>
  <si>
    <t>Z853C91F6C</t>
  </si>
  <si>
    <t>Z423CADA2F</t>
  </si>
  <si>
    <t>ZEE3CC1436</t>
  </si>
  <si>
    <t>ZF63CC62D8</t>
  </si>
  <si>
    <t>ZCD3CCE8E7</t>
  </si>
  <si>
    <t>Z1F3D086A1</t>
  </si>
  <si>
    <t>Z533D20161</t>
  </si>
  <si>
    <t>Z4D3D751A2</t>
  </si>
  <si>
    <t>Z913D75155</t>
  </si>
  <si>
    <t>Z303DABB42</t>
  </si>
  <si>
    <t>Z023DB362A</t>
  </si>
  <si>
    <t>ZB93DC7328</t>
  </si>
  <si>
    <t>Z343DF8BCE</t>
  </si>
  <si>
    <t>Z02385C7D4</t>
  </si>
  <si>
    <t>Z00360A6A0</t>
  </si>
  <si>
    <t>BORSELLINO AZIENDALE VODAFONE</t>
  </si>
  <si>
    <t>NOTAIO GALLO ORSI</t>
  </si>
  <si>
    <t>FORNITORE</t>
  </si>
  <si>
    <t>DEMICHELIS DANIELA</t>
  </si>
  <si>
    <t>ROSTAGNO E AVVOCATI</t>
  </si>
  <si>
    <t>NANA' COOP. SOCIALE</t>
  </si>
  <si>
    <t>FABBRO SERVICE</t>
  </si>
  <si>
    <t>ZF12B78369</t>
  </si>
  <si>
    <t>TELEFONIA MOBILE</t>
  </si>
  <si>
    <t>TELERISCALDAMENTO 2022-2023</t>
  </si>
  <si>
    <t>TELERISCALDAMENTO 2021-2022</t>
  </si>
  <si>
    <t>ASSISTENZA LEGALE ANNO 2022</t>
  </si>
  <si>
    <t>CORSI FORMAZIONE</t>
  </si>
  <si>
    <t>SERVIZI PULIZIE</t>
  </si>
  <si>
    <t>TRASPORTO PERSONE</t>
  </si>
  <si>
    <t>CONNETTIVITA' INTERNET</t>
  </si>
  <si>
    <t>UFFICIO DEL CONTROLLO</t>
  </si>
  <si>
    <t>IMPORTO CIG</t>
  </si>
  <si>
    <t>Servizio web Applicativo XML-ANAC con accesso a sezione riservata al sistema anno 2023</t>
  </si>
  <si>
    <t>Rinnovo Dominio www.torinolympicpark.COM – Anno 2023</t>
  </si>
  <si>
    <t>Rinnovo Dominio www.torinolympicpark.ORG – Anno 2023</t>
  </si>
  <si>
    <t>Previsione di spesa servizio trasporto persone anno 2023</t>
  </si>
  <si>
    <t>Previsione di spesa Servizio di assistenza sito web a chiamata anno 2023</t>
  </si>
  <si>
    <t>Hosting del portale web comprensivo di database (MySQL Microsoft SQL Server), 10 caselle di posta elettronica POP3, spazio web illimitato e backup dei dati: rinnovo periodo febbraio 2023 - gennaio 2024</t>
  </si>
  <si>
    <t>Stima Fornitura energia elettrica anno 2023 , per Locale sede operativa della Fondazione sito in Via Giordano Bruno 195/D</t>
  </si>
  <si>
    <t>Timbro autoinchiostrante multi dicitura</t>
  </si>
  <si>
    <t>Incarico professionale revisore unico dei conti periodo 01/07/2022-31/12/2022</t>
  </si>
  <si>
    <t>Rinnovo licenze Microsoft 365 e nr. 7 caselle posta elettronica periodo 25/02/2023 - 24/02/2024</t>
  </si>
  <si>
    <t>Assistenza Professionale per la gestione amministrativa del personale - anno 2023</t>
  </si>
  <si>
    <t>Servizio di backup remoto (in cloud) dell’archivio dei dati del sistema gestionale ARCA Evolution - periodo 1.1.-31.12.2023</t>
  </si>
  <si>
    <t>Contratto di assistenza software ARCA EVOLUTION e moduli come da offerta –
periodo 1.1.2023-31.12.2023</t>
  </si>
  <si>
    <t>Assistenza legale L.190/2012 anno 2022</t>
  </si>
  <si>
    <t>Assistenza legale Legge 65/2012 anno 2022</t>
  </si>
  <si>
    <t>Assicurazioni Anno 2023</t>
  </si>
  <si>
    <t>Previsione di spesa biennale buoni pasto dipendenti</t>
  </si>
  <si>
    <t>Visita medica assunzione Marcello Rodilosso</t>
  </si>
  <si>
    <t>Attività commercialistica ordinaria anno 2023</t>
  </si>
  <si>
    <t>Attività commercialistica straordinaria Anno 2022</t>
  </si>
  <si>
    <t>Buoni acquisto Edenred Ticket compliments TOP PREMIUM</t>
  </si>
  <si>
    <t>Buoni acquisto Edenred Ticket compliments FUEL</t>
  </si>
  <si>
    <t>Rinnovo dominio “top2006.it” – Anno 2023/2024</t>
  </si>
  <si>
    <t>Servizio di manutenzione presidi antincendio uffici Fondazione anno 2023, comprensivo di aggiornamento del registro antincendio 2023</t>
  </si>
  <si>
    <t>Noleggio, assistenza e manutenzione Apparati Riprografici per gli uffici di Fondazione per 24 mesi</t>
  </si>
  <si>
    <t>Rinnovo licenze antivirus per 4 pc e 1 Server</t>
  </si>
  <si>
    <t>Incarico professionale revisore unico dei conti periodo I semestre 2023</t>
  </si>
  <si>
    <t>Preventivo Riscaldamento anno 2023-2024 - Uffici di Fondazione</t>
  </si>
  <si>
    <t>Vidimazione Libro Revisore marche da bollo incluse</t>
  </si>
  <si>
    <t>Riparazione vasistas ufficio Fondazione</t>
  </si>
  <si>
    <t>Rinnovo abbonamento annuale a La Stampa</t>
  </si>
  <si>
    <t>Fornitura carta formato A4 per macchine riprografiche</t>
  </si>
  <si>
    <t>Servizi di pulizia degli uffici di Fondazione 20 Marzo 2006 - biennale 2023-2025</t>
  </si>
  <si>
    <t>Assistenza legale al 31/10/2023 Legge 190/2012</t>
  </si>
  <si>
    <t>Assistenza legale al 31/10/2023</t>
  </si>
  <si>
    <t>spese condominio straordinarie "Sistemazione centrale idrica"</t>
  </si>
  <si>
    <t>Rinnovo triennale della casella PEC con 3 Gb di spazio</t>
  </si>
  <si>
    <t>Fornitura e installazione di un apparato contabilizzatore per il locale Commerciale Via Giordano Bruno, 191/F – Torino</t>
  </si>
  <si>
    <t>Servizi di Assistenza Informatica anno 2024</t>
  </si>
  <si>
    <t>DATA CIG</t>
  </si>
  <si>
    <t>OGGETTO</t>
  </si>
  <si>
    <t>ARUBA SPA</t>
  </si>
  <si>
    <t>ARTEMEDIA SRL</t>
  </si>
  <si>
    <t>SOC.COOP.TAXI TORINO</t>
  </si>
  <si>
    <t>ARC.NOS SNC</t>
  </si>
  <si>
    <t>IREN ENERGIA SPA</t>
  </si>
  <si>
    <t xml:space="preserve">UV PRINTING </t>
  </si>
  <si>
    <t>TECNOLOGIE IT SRL</t>
  </si>
  <si>
    <t>SDPL ASSOCIAZIONE PROFESSIONALE</t>
  </si>
  <si>
    <t>INSOFT OSRA SRL</t>
  </si>
  <si>
    <t>BEOLCHI &amp; NICLOT CONSULTING SRL</t>
  </si>
  <si>
    <t>EDENRED ITALIA SRL</t>
  </si>
  <si>
    <t>MDL SERVICES SRL</t>
  </si>
  <si>
    <t>Commercialistiintorino S.S. STP</t>
  </si>
  <si>
    <t xml:space="preserve">ANTINCENDIO TORINO </t>
  </si>
  <si>
    <t>EVOLUZIONE UFFICIO SRL</t>
  </si>
  <si>
    <t>NANA' COOP.SOCIALE</t>
  </si>
  <si>
    <t xml:space="preserve">GEDI DIGITAL SRL </t>
  </si>
  <si>
    <t>MULTISERVIZI MV SRLS</t>
  </si>
  <si>
    <t>VISURA SPA</t>
  </si>
  <si>
    <t>SAFE RISTRUTTURAZIONI SRLS</t>
  </si>
  <si>
    <t>VODAFONE ITALIA SPA</t>
  </si>
  <si>
    <t>ROSTANGO E AVVOCATI</t>
  </si>
  <si>
    <t xml:space="preserve">EDENRED ITALIA SRL </t>
  </si>
  <si>
    <t>SDPL ASS.PROF.</t>
  </si>
  <si>
    <t>SOC.COOP. TAXI TORINO</t>
  </si>
  <si>
    <t>IREN MERCATO SPA</t>
  </si>
  <si>
    <t>STA STUDIO ASSOCIATO</t>
  </si>
  <si>
    <t>CIG ANTE 2023</t>
  </si>
  <si>
    <t>ASSISTENZA PUBBLICAZIONI SITO</t>
  </si>
  <si>
    <t xml:space="preserve">BUONI PASTO </t>
  </si>
  <si>
    <t>ASSISTENZA INFORMATICA</t>
  </si>
  <si>
    <t xml:space="preserve">ELABORAZIONE PAGHE </t>
  </si>
  <si>
    <t>MANUTENZIONI UFFICI FONDAZIONE</t>
  </si>
  <si>
    <t>SOMME LIQUIDATE  2023 AL NETTO IVA</t>
  </si>
  <si>
    <t>SOMME LIQUIDATE 2023 AL NETTO IVA</t>
  </si>
  <si>
    <t>FONDAZIONE 20 MARZO 2006 P.IVA 09438920010</t>
  </si>
  <si>
    <t>SUPERCONDOMINIO COMPLESSO EX MOI LOTTO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</si>
</sst>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.mm\.yyyy;@"/>
  </numFmts>
  <fonts count="4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2D1D1"/>
      </left>
      <right style="thin">
        <color rgb="FFD2D1D1"/>
      </right>
      <top style="thin">
        <color rgb="FFD2D1D1"/>
      </top>
      <bottom style="thin">
        <color rgb="FFD2D1D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2D1D1"/>
      </right>
      <top style="thin">
        <color rgb="FFD2D1D1"/>
      </top>
      <bottom style="thin">
        <color rgb="FFD2D1D1"/>
      </bottom>
      <diagonal/>
    </border>
    <border>
      <left style="thin">
        <color rgb="FFD2D1D1"/>
      </left>
      <right style="thin">
        <color rgb="FFD2D1D1"/>
      </right>
      <top/>
      <bottom style="thin">
        <color rgb="FFD2D1D1"/>
      </bottom>
      <diagonal/>
    </border>
    <border>
      <left style="thin">
        <color rgb="FFD2D1D1"/>
      </left>
      <right/>
      <top style="thin">
        <color rgb="FFD2D1D1"/>
      </top>
      <bottom style="thin">
        <color rgb="FFD2D1D1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44" fontId="1" fillId="0" borderId="0" xfId="0" applyNumberFormat="1" applyFont="1" applyAlignment="1">
      <alignment horizontal="right" vertical="top"/>
    </xf>
    <xf numFmtId="44" fontId="1" fillId="0" borderId="0" xfId="0" applyNumberFormat="1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4" fontId="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4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topLeftCell="A28" zoomScale="60" zoomScaleNormal="60" workbookViewId="0">
      <selection activeCell="L40" sqref="L40"/>
    </sheetView>
  </sheetViews>
  <sheetFormatPr defaultColWidth="8.77734375" defaultRowHeight="14" x14ac:dyDescent="0.3"/>
  <cols>
    <col min="1" max="1" width="17" style="3" customWidth="1"/>
    <col min="2" max="2" width="23.109375" style="4" bestFit="1" customWidth="1"/>
    <col min="3" max="3" width="34.77734375" style="4" bestFit="1" customWidth="1"/>
    <col min="4" max="4" width="82.77734375" style="4" customWidth="1"/>
    <col min="5" max="5" width="24.6640625" style="5" customWidth="1"/>
    <col min="6" max="6" width="18.44140625" style="6" customWidth="1"/>
    <col min="7" max="16384" width="8.77734375" style="4"/>
  </cols>
  <sheetData>
    <row r="1" spans="1:7" x14ac:dyDescent="0.3">
      <c r="A1" s="24" t="s">
        <v>149</v>
      </c>
      <c r="B1" s="25"/>
      <c r="C1" s="25"/>
      <c r="D1" s="25"/>
      <c r="E1" s="25"/>
      <c r="F1" s="25"/>
    </row>
    <row r="2" spans="1:7" x14ac:dyDescent="0.3">
      <c r="A2" s="23"/>
    </row>
    <row r="3" spans="1:7" s="1" customFormat="1" ht="41.95" x14ac:dyDescent="0.3">
      <c r="A3" s="9" t="s">
        <v>13</v>
      </c>
      <c r="B3" s="9" t="s">
        <v>112</v>
      </c>
      <c r="C3" s="9" t="s">
        <v>57</v>
      </c>
      <c r="D3" s="9" t="s">
        <v>113</v>
      </c>
      <c r="E3" s="10" t="s">
        <v>72</v>
      </c>
      <c r="F3" s="10" t="s">
        <v>147</v>
      </c>
      <c r="G3" s="7"/>
    </row>
    <row r="4" spans="1:7" s="2" customFormat="1" ht="25" customHeight="1" x14ac:dyDescent="0.3">
      <c r="A4" s="11" t="s">
        <v>14</v>
      </c>
      <c r="B4" s="12">
        <v>44936</v>
      </c>
      <c r="C4" s="12" t="s">
        <v>115</v>
      </c>
      <c r="D4" s="13" t="s">
        <v>73</v>
      </c>
      <c r="E4" s="14">
        <v>116</v>
      </c>
      <c r="F4" s="14">
        <v>116</v>
      </c>
    </row>
    <row r="5" spans="1:7" s="2" customFormat="1" ht="25" customHeight="1" x14ac:dyDescent="0.3">
      <c r="A5" s="11" t="s">
        <v>15</v>
      </c>
      <c r="B5" s="12">
        <v>44939</v>
      </c>
      <c r="C5" s="12" t="s">
        <v>114</v>
      </c>
      <c r="D5" s="15" t="s">
        <v>74</v>
      </c>
      <c r="E5" s="14">
        <v>13.99</v>
      </c>
      <c r="F5" s="14">
        <v>13.99</v>
      </c>
    </row>
    <row r="6" spans="1:7" s="2" customFormat="1" ht="25" customHeight="1" x14ac:dyDescent="0.3">
      <c r="A6" s="11" t="s">
        <v>16</v>
      </c>
      <c r="B6" s="12">
        <v>44939</v>
      </c>
      <c r="C6" s="12" t="s">
        <v>114</v>
      </c>
      <c r="D6" s="15" t="s">
        <v>75</v>
      </c>
      <c r="E6" s="14">
        <v>13.99</v>
      </c>
      <c r="F6" s="14">
        <v>13.99</v>
      </c>
    </row>
    <row r="7" spans="1:7" s="2" customFormat="1" ht="25" customHeight="1" x14ac:dyDescent="0.3">
      <c r="A7" s="11" t="s">
        <v>17</v>
      </c>
      <c r="B7" s="12">
        <v>44943</v>
      </c>
      <c r="C7" s="12" t="s">
        <v>116</v>
      </c>
      <c r="D7" s="13" t="s">
        <v>76</v>
      </c>
      <c r="E7" s="14">
        <v>500</v>
      </c>
      <c r="F7" s="14">
        <f>45.1+62.1+80.7+31.7+112.8</f>
        <v>332.4</v>
      </c>
    </row>
    <row r="8" spans="1:7" s="2" customFormat="1" ht="25" customHeight="1" x14ac:dyDescent="0.3">
      <c r="A8" s="11" t="s">
        <v>18</v>
      </c>
      <c r="B8" s="12">
        <v>44943</v>
      </c>
      <c r="C8" s="12" t="s">
        <v>117</v>
      </c>
      <c r="D8" s="13" t="s">
        <v>77</v>
      </c>
      <c r="E8" s="14">
        <v>200</v>
      </c>
      <c r="F8" s="14"/>
    </row>
    <row r="9" spans="1:7" s="2" customFormat="1" ht="25" customHeight="1" x14ac:dyDescent="0.3">
      <c r="A9" s="11" t="s">
        <v>19</v>
      </c>
      <c r="B9" s="12">
        <v>44943</v>
      </c>
      <c r="C9" s="12" t="s">
        <v>117</v>
      </c>
      <c r="D9" s="13" t="s">
        <v>78</v>
      </c>
      <c r="E9" s="14">
        <v>200</v>
      </c>
      <c r="F9" s="14">
        <v>200</v>
      </c>
    </row>
    <row r="10" spans="1:7" s="2" customFormat="1" ht="25" customHeight="1" x14ac:dyDescent="0.3">
      <c r="A10" s="11" t="s">
        <v>20</v>
      </c>
      <c r="B10" s="12">
        <v>44945</v>
      </c>
      <c r="C10" s="12" t="s">
        <v>118</v>
      </c>
      <c r="D10" s="13" t="s">
        <v>79</v>
      </c>
      <c r="E10" s="14">
        <v>1500</v>
      </c>
      <c r="F10" s="14">
        <v>574.66999999999996</v>
      </c>
    </row>
    <row r="11" spans="1:7" s="2" customFormat="1" ht="25" customHeight="1" x14ac:dyDescent="0.3">
      <c r="A11" s="11" t="s">
        <v>21</v>
      </c>
      <c r="B11" s="12">
        <v>44949</v>
      </c>
      <c r="C11" s="12" t="s">
        <v>119</v>
      </c>
      <c r="D11" s="13" t="s">
        <v>80</v>
      </c>
      <c r="E11" s="14">
        <v>40</v>
      </c>
      <c r="F11" s="14">
        <v>40</v>
      </c>
    </row>
    <row r="12" spans="1:7" s="2" customFormat="1" ht="25" customHeight="1" x14ac:dyDescent="0.3">
      <c r="A12" s="11" t="s">
        <v>22</v>
      </c>
      <c r="B12" s="12">
        <v>44977</v>
      </c>
      <c r="C12" s="12" t="s">
        <v>58</v>
      </c>
      <c r="D12" s="13" t="s">
        <v>81</v>
      </c>
      <c r="E12" s="14">
        <v>3642.02</v>
      </c>
      <c r="F12" s="14">
        <v>3642.02</v>
      </c>
    </row>
    <row r="13" spans="1:7" s="2" customFormat="1" ht="25" customHeight="1" x14ac:dyDescent="0.3">
      <c r="A13" s="11" t="s">
        <v>23</v>
      </c>
      <c r="B13" s="12">
        <v>44977</v>
      </c>
      <c r="C13" s="12" t="s">
        <v>120</v>
      </c>
      <c r="D13" s="13" t="s">
        <v>82</v>
      </c>
      <c r="E13" s="14">
        <v>393.33</v>
      </c>
      <c r="F13" s="14">
        <v>393.33</v>
      </c>
    </row>
    <row r="14" spans="1:7" s="2" customFormat="1" ht="25" customHeight="1" x14ac:dyDescent="0.3">
      <c r="A14" s="11" t="s">
        <v>24</v>
      </c>
      <c r="B14" s="12">
        <v>44977</v>
      </c>
      <c r="C14" s="12" t="s">
        <v>121</v>
      </c>
      <c r="D14" s="13" t="s">
        <v>83</v>
      </c>
      <c r="E14" s="14">
        <v>3271.27</v>
      </c>
      <c r="F14" s="14">
        <f>178.43+297.39+237.91+237.91+237.91+321.11+237.91+237.91+237.91+237.91</f>
        <v>2462.2999999999997</v>
      </c>
    </row>
    <row r="15" spans="1:7" s="2" customFormat="1" ht="25" customHeight="1" x14ac:dyDescent="0.3">
      <c r="A15" s="11" t="s">
        <v>25</v>
      </c>
      <c r="B15" s="12">
        <v>44977</v>
      </c>
      <c r="C15" s="12" t="s">
        <v>122</v>
      </c>
      <c r="D15" s="13" t="s">
        <v>84</v>
      </c>
      <c r="E15" s="14">
        <v>262.5</v>
      </c>
      <c r="F15" s="14">
        <v>262.5</v>
      </c>
    </row>
    <row r="16" spans="1:7" s="2" customFormat="1" ht="25" customHeight="1" x14ac:dyDescent="0.3">
      <c r="A16" s="11" t="s">
        <v>26</v>
      </c>
      <c r="B16" s="12">
        <v>44977</v>
      </c>
      <c r="C16" s="12" t="s">
        <v>122</v>
      </c>
      <c r="D16" s="13" t="s">
        <v>85</v>
      </c>
      <c r="E16" s="14">
        <v>1669.5</v>
      </c>
      <c r="F16" s="14">
        <v>1669.5</v>
      </c>
    </row>
    <row r="17" spans="1:6" s="2" customFormat="1" ht="25" customHeight="1" x14ac:dyDescent="0.3">
      <c r="A17" s="11" t="s">
        <v>27</v>
      </c>
      <c r="B17" s="12">
        <v>44978</v>
      </c>
      <c r="C17" s="12" t="s">
        <v>59</v>
      </c>
      <c r="D17" s="13" t="s">
        <v>86</v>
      </c>
      <c r="E17" s="14">
        <v>789.36</v>
      </c>
      <c r="F17" s="14">
        <v>789.36</v>
      </c>
    </row>
    <row r="18" spans="1:6" s="2" customFormat="1" ht="25" customHeight="1" x14ac:dyDescent="0.3">
      <c r="A18" s="11" t="s">
        <v>28</v>
      </c>
      <c r="B18" s="12">
        <v>44978</v>
      </c>
      <c r="C18" s="12" t="s">
        <v>59</v>
      </c>
      <c r="D18" s="13" t="s">
        <v>87</v>
      </c>
      <c r="E18" s="14">
        <v>1933.36</v>
      </c>
      <c r="F18" s="14">
        <v>1933.36</v>
      </c>
    </row>
    <row r="19" spans="1:6" s="2" customFormat="1" ht="25" customHeight="1" x14ac:dyDescent="0.3">
      <c r="A19" s="11" t="s">
        <v>29</v>
      </c>
      <c r="B19" s="12">
        <v>44981</v>
      </c>
      <c r="C19" s="12" t="s">
        <v>123</v>
      </c>
      <c r="D19" s="13" t="s">
        <v>88</v>
      </c>
      <c r="E19" s="14">
        <v>2000</v>
      </c>
      <c r="F19" s="14">
        <f>750.02+50+650.21+562.16</f>
        <v>2012.3899999999999</v>
      </c>
    </row>
    <row r="20" spans="1:6" s="2" customFormat="1" ht="25" customHeight="1" x14ac:dyDescent="0.3">
      <c r="A20" s="11" t="s">
        <v>30</v>
      </c>
      <c r="B20" s="12">
        <v>44999</v>
      </c>
      <c r="C20" s="12" t="s">
        <v>124</v>
      </c>
      <c r="D20" s="13" t="s">
        <v>89</v>
      </c>
      <c r="E20" s="14">
        <v>7200</v>
      </c>
      <c r="F20" s="14">
        <f>342.49+343.69+287.19+277.78+174.2+70.91+174.2+155.37</f>
        <v>1825.8300000000004</v>
      </c>
    </row>
    <row r="21" spans="1:6" s="2" customFormat="1" ht="25" customHeight="1" x14ac:dyDescent="0.3">
      <c r="A21" s="11" t="s">
        <v>31</v>
      </c>
      <c r="B21" s="12">
        <v>44999</v>
      </c>
      <c r="C21" s="12" t="s">
        <v>125</v>
      </c>
      <c r="D21" s="13" t="s">
        <v>90</v>
      </c>
      <c r="E21" s="14">
        <v>52</v>
      </c>
      <c r="F21" s="14">
        <v>52</v>
      </c>
    </row>
    <row r="22" spans="1:6" s="2" customFormat="1" ht="25" customHeight="1" x14ac:dyDescent="0.3">
      <c r="A22" s="11" t="s">
        <v>32</v>
      </c>
      <c r="B22" s="12">
        <v>44999</v>
      </c>
      <c r="C22" s="12" t="s">
        <v>126</v>
      </c>
      <c r="D22" s="13" t="s">
        <v>91</v>
      </c>
      <c r="E22" s="14">
        <v>10998</v>
      </c>
      <c r="F22" s="14">
        <f>2749.5+2749.5+2779.69</f>
        <v>8278.69</v>
      </c>
    </row>
    <row r="23" spans="1:6" s="2" customFormat="1" ht="25" customHeight="1" x14ac:dyDescent="0.3">
      <c r="A23" s="11" t="s">
        <v>33</v>
      </c>
      <c r="B23" s="12">
        <v>44999</v>
      </c>
      <c r="C23" s="12" t="s">
        <v>126</v>
      </c>
      <c r="D23" s="13" t="s">
        <v>92</v>
      </c>
      <c r="E23" s="14">
        <v>6739.2</v>
      </c>
      <c r="F23" s="16">
        <v>6739.2</v>
      </c>
    </row>
    <row r="24" spans="1:6" s="2" customFormat="1" ht="25" customHeight="1" x14ac:dyDescent="0.3">
      <c r="A24" s="11" t="s">
        <v>34</v>
      </c>
      <c r="B24" s="12">
        <v>45001</v>
      </c>
      <c r="C24" s="12" t="s">
        <v>124</v>
      </c>
      <c r="D24" s="13" t="s">
        <v>93</v>
      </c>
      <c r="E24" s="14">
        <v>275</v>
      </c>
      <c r="F24" s="14">
        <v>275.72000000000003</v>
      </c>
    </row>
    <row r="25" spans="1:6" s="2" customFormat="1" ht="25" customHeight="1" x14ac:dyDescent="0.3">
      <c r="A25" s="11" t="s">
        <v>35</v>
      </c>
      <c r="B25" s="12">
        <v>45001</v>
      </c>
      <c r="C25" s="12" t="s">
        <v>124</v>
      </c>
      <c r="D25" s="13" t="s">
        <v>94</v>
      </c>
      <c r="E25" s="14">
        <v>206.88</v>
      </c>
      <c r="F25" s="14">
        <v>208</v>
      </c>
    </row>
    <row r="26" spans="1:6" s="2" customFormat="1" ht="25" customHeight="1" x14ac:dyDescent="0.3">
      <c r="A26" s="11" t="s">
        <v>36</v>
      </c>
      <c r="B26" s="12">
        <v>45063</v>
      </c>
      <c r="C26" s="12" t="s">
        <v>114</v>
      </c>
      <c r="D26" s="13" t="s">
        <v>95</v>
      </c>
      <c r="E26" s="14">
        <v>9.99</v>
      </c>
      <c r="F26" s="14">
        <v>9.99</v>
      </c>
    </row>
    <row r="27" spans="1:6" s="2" customFormat="1" ht="25" customHeight="1" x14ac:dyDescent="0.3">
      <c r="A27" s="11" t="s">
        <v>37</v>
      </c>
      <c r="B27" s="12">
        <v>45073</v>
      </c>
      <c r="C27" s="12" t="s">
        <v>127</v>
      </c>
      <c r="D27" s="13" t="s">
        <v>96</v>
      </c>
      <c r="E27" s="14">
        <v>93</v>
      </c>
      <c r="F27" s="14">
        <v>72</v>
      </c>
    </row>
    <row r="28" spans="1:6" s="2" customFormat="1" ht="25" customHeight="1" x14ac:dyDescent="0.3">
      <c r="A28" s="11" t="s">
        <v>38</v>
      </c>
      <c r="B28" s="12">
        <v>45073</v>
      </c>
      <c r="C28" s="12" t="s">
        <v>128</v>
      </c>
      <c r="D28" s="13" t="s">
        <v>97</v>
      </c>
      <c r="E28" s="14">
        <v>960</v>
      </c>
      <c r="F28" s="14">
        <v>580</v>
      </c>
    </row>
    <row r="29" spans="1:6" s="2" customFormat="1" ht="25" customHeight="1" x14ac:dyDescent="0.3">
      <c r="A29" s="11" t="s">
        <v>39</v>
      </c>
      <c r="B29" s="12">
        <v>45086</v>
      </c>
      <c r="C29" s="12" t="s">
        <v>120</v>
      </c>
      <c r="D29" s="13" t="s">
        <v>98</v>
      </c>
      <c r="E29" s="14">
        <v>199.5</v>
      </c>
      <c r="F29" s="14">
        <v>199.5</v>
      </c>
    </row>
    <row r="30" spans="1:6" s="2" customFormat="1" ht="25" customHeight="1" x14ac:dyDescent="0.3">
      <c r="A30" s="11" t="s">
        <v>40</v>
      </c>
      <c r="B30" s="12">
        <v>45194</v>
      </c>
      <c r="C30" s="12" t="s">
        <v>58</v>
      </c>
      <c r="D30" s="13" t="s">
        <v>99</v>
      </c>
      <c r="E30" s="14">
        <v>3642.02</v>
      </c>
      <c r="F30" s="14">
        <v>3642.02</v>
      </c>
    </row>
    <row r="31" spans="1:6" s="2" customFormat="1" ht="25" customHeight="1" x14ac:dyDescent="0.3">
      <c r="A31" s="11" t="s">
        <v>41</v>
      </c>
      <c r="B31" s="12">
        <v>45201</v>
      </c>
      <c r="C31" s="12" t="s">
        <v>129</v>
      </c>
      <c r="D31" s="13" t="s">
        <v>100</v>
      </c>
      <c r="E31" s="14">
        <v>3500</v>
      </c>
      <c r="F31" s="14">
        <v>3271.73</v>
      </c>
    </row>
    <row r="32" spans="1:6" s="2" customFormat="1" ht="25" customHeight="1" x14ac:dyDescent="0.3">
      <c r="A32" s="11" t="s">
        <v>42</v>
      </c>
      <c r="B32" s="12">
        <v>45206</v>
      </c>
      <c r="C32" s="12" t="s">
        <v>56</v>
      </c>
      <c r="D32" s="13" t="s">
        <v>101</v>
      </c>
      <c r="E32" s="14">
        <v>154</v>
      </c>
      <c r="F32" s="14">
        <v>156.4</v>
      </c>
    </row>
    <row r="33" spans="1:6" s="2" customFormat="1" ht="25" customHeight="1" x14ac:dyDescent="0.3">
      <c r="A33" s="11" t="s">
        <v>43</v>
      </c>
      <c r="B33" s="12">
        <v>45208</v>
      </c>
      <c r="C33" s="12" t="s">
        <v>61</v>
      </c>
      <c r="D33" s="13" t="s">
        <v>102</v>
      </c>
      <c r="E33" s="14">
        <v>220</v>
      </c>
      <c r="F33" s="14"/>
    </row>
    <row r="34" spans="1:6" s="2" customFormat="1" ht="25" customHeight="1" x14ac:dyDescent="0.3">
      <c r="A34" s="11" t="s">
        <v>44</v>
      </c>
      <c r="B34" s="12">
        <v>45210</v>
      </c>
      <c r="C34" s="12" t="s">
        <v>130</v>
      </c>
      <c r="D34" s="13" t="s">
        <v>103</v>
      </c>
      <c r="E34" s="14">
        <v>240.38</v>
      </c>
      <c r="F34" s="14">
        <v>240.38</v>
      </c>
    </row>
    <row r="35" spans="1:6" s="2" customFormat="1" ht="25" customHeight="1" x14ac:dyDescent="0.3">
      <c r="A35" s="11" t="s">
        <v>45</v>
      </c>
      <c r="B35" s="12">
        <v>45225</v>
      </c>
      <c r="C35" s="12" t="s">
        <v>128</v>
      </c>
      <c r="D35" s="13" t="s">
        <v>104</v>
      </c>
      <c r="E35" s="14">
        <v>280.60000000000002</v>
      </c>
      <c r="F35" s="14"/>
    </row>
    <row r="36" spans="1:6" s="2" customFormat="1" ht="25" customHeight="1" x14ac:dyDescent="0.3">
      <c r="A36" s="11" t="s">
        <v>46</v>
      </c>
      <c r="B36" s="12">
        <v>45233</v>
      </c>
      <c r="C36" s="12" t="s">
        <v>131</v>
      </c>
      <c r="D36" s="13" t="s">
        <v>105</v>
      </c>
      <c r="E36" s="14">
        <v>6240</v>
      </c>
      <c r="F36" s="14"/>
    </row>
    <row r="37" spans="1:6" s="2" customFormat="1" ht="25" customHeight="1" x14ac:dyDescent="0.3">
      <c r="A37" s="11" t="s">
        <v>47</v>
      </c>
      <c r="B37" s="12">
        <v>45257</v>
      </c>
      <c r="C37" s="12" t="s">
        <v>59</v>
      </c>
      <c r="D37" s="13" t="s">
        <v>106</v>
      </c>
      <c r="E37" s="14">
        <v>1020</v>
      </c>
      <c r="F37" s="14">
        <v>835.12</v>
      </c>
    </row>
    <row r="38" spans="1:6" s="2" customFormat="1" ht="25" customHeight="1" x14ac:dyDescent="0.3">
      <c r="A38" s="11" t="s">
        <v>48</v>
      </c>
      <c r="B38" s="12">
        <v>45257</v>
      </c>
      <c r="C38" s="12" t="s">
        <v>59</v>
      </c>
      <c r="D38" s="13" t="s">
        <v>107</v>
      </c>
      <c r="E38" s="14">
        <v>11200</v>
      </c>
      <c r="F38" s="14">
        <f>4564.56+4564.56</f>
        <v>9129.1200000000008</v>
      </c>
    </row>
    <row r="39" spans="1:6" s="2" customFormat="1" ht="25" customHeight="1" x14ac:dyDescent="0.3">
      <c r="A39" s="11" t="s">
        <v>49</v>
      </c>
      <c r="B39" s="12">
        <v>45267</v>
      </c>
      <c r="C39" s="26" t="s">
        <v>150</v>
      </c>
      <c r="D39" s="13" t="s">
        <v>108</v>
      </c>
      <c r="E39" s="14">
        <v>9615.6</v>
      </c>
      <c r="F39" s="14"/>
    </row>
    <row r="40" spans="1:6" s="2" customFormat="1" ht="25" customHeight="1" x14ac:dyDescent="0.3">
      <c r="A40" s="11" t="s">
        <v>50</v>
      </c>
      <c r="B40" s="12">
        <v>45271</v>
      </c>
      <c r="C40" s="12" t="s">
        <v>132</v>
      </c>
      <c r="D40" s="13" t="s">
        <v>109</v>
      </c>
      <c r="E40" s="14">
        <v>179</v>
      </c>
      <c r="F40" s="14">
        <v>179</v>
      </c>
    </row>
    <row r="41" spans="1:6" s="2" customFormat="1" ht="25" customHeight="1" x14ac:dyDescent="0.3">
      <c r="A41" s="11" t="s">
        <v>51</v>
      </c>
      <c r="B41" s="12">
        <v>45274</v>
      </c>
      <c r="C41" s="12" t="s">
        <v>133</v>
      </c>
      <c r="D41" s="13" t="s">
        <v>110</v>
      </c>
      <c r="E41" s="14">
        <v>950</v>
      </c>
      <c r="F41" s="14"/>
    </row>
    <row r="42" spans="1:6" s="2" customFormat="1" ht="25" customHeight="1" x14ac:dyDescent="0.3">
      <c r="A42" s="11" t="s">
        <v>52</v>
      </c>
      <c r="B42" s="12">
        <v>45287</v>
      </c>
      <c r="C42" s="12" t="s">
        <v>120</v>
      </c>
      <c r="D42" s="13" t="s">
        <v>111</v>
      </c>
      <c r="E42" s="14">
        <v>1970</v>
      </c>
      <c r="F42" s="14"/>
    </row>
    <row r="43" spans="1:6" x14ac:dyDescent="0.3">
      <c r="A43" s="8"/>
    </row>
    <row r="44" spans="1:6" ht="43.8" customHeight="1" x14ac:dyDescent="0.3">
      <c r="A44" s="17"/>
      <c r="B44" s="18" t="s">
        <v>13</v>
      </c>
      <c r="C44" s="18" t="s">
        <v>57</v>
      </c>
      <c r="D44" s="18" t="s">
        <v>141</v>
      </c>
      <c r="E44" s="19" t="s">
        <v>148</v>
      </c>
    </row>
    <row r="45" spans="1:6" x14ac:dyDescent="0.3">
      <c r="A45" s="17"/>
      <c r="B45" s="20" t="s">
        <v>62</v>
      </c>
      <c r="C45" s="21" t="s">
        <v>134</v>
      </c>
      <c r="D45" s="22" t="s">
        <v>63</v>
      </c>
      <c r="E45" s="21">
        <v>348.04</v>
      </c>
    </row>
    <row r="46" spans="1:6" x14ac:dyDescent="0.3">
      <c r="A46" s="4"/>
      <c r="B46" s="20" t="s">
        <v>0</v>
      </c>
      <c r="C46" s="21" t="s">
        <v>60</v>
      </c>
      <c r="D46" s="22" t="s">
        <v>64</v>
      </c>
      <c r="E46" s="21">
        <v>3372.11</v>
      </c>
      <c r="F46" s="4"/>
    </row>
    <row r="47" spans="1:6" x14ac:dyDescent="0.3">
      <c r="A47" s="4"/>
      <c r="B47" s="20" t="s">
        <v>2</v>
      </c>
      <c r="C47" s="21" t="s">
        <v>60</v>
      </c>
      <c r="D47" s="22" t="s">
        <v>65</v>
      </c>
      <c r="E47" s="21">
        <v>2061.0700000000002</v>
      </c>
      <c r="F47" s="4"/>
    </row>
    <row r="48" spans="1:6" x14ac:dyDescent="0.3">
      <c r="A48" s="4"/>
      <c r="B48" s="20" t="s">
        <v>1</v>
      </c>
      <c r="C48" s="21" t="s">
        <v>135</v>
      </c>
      <c r="D48" s="22" t="s">
        <v>66</v>
      </c>
      <c r="E48" s="21">
        <f>9892.74+9892.74</f>
        <v>19785.48</v>
      </c>
      <c r="F48" s="4"/>
    </row>
    <row r="49" spans="1:6" x14ac:dyDescent="0.3">
      <c r="A49" s="17"/>
      <c r="B49" s="20" t="s">
        <v>3</v>
      </c>
      <c r="C49" s="21" t="s">
        <v>117</v>
      </c>
      <c r="D49" s="22" t="s">
        <v>142</v>
      </c>
      <c r="E49" s="21">
        <v>140</v>
      </c>
    </row>
    <row r="50" spans="1:6" x14ac:dyDescent="0.3">
      <c r="A50" s="17"/>
      <c r="B50" s="20" t="s">
        <v>4</v>
      </c>
      <c r="C50" s="21" t="s">
        <v>136</v>
      </c>
      <c r="D50" s="22" t="s">
        <v>143</v>
      </c>
      <c r="E50" s="21">
        <f>253.71+298.24+84.75+221.83+265.28</f>
        <v>1123.81</v>
      </c>
    </row>
    <row r="51" spans="1:6" x14ac:dyDescent="0.3">
      <c r="A51" s="17"/>
      <c r="B51" s="20" t="s">
        <v>5</v>
      </c>
      <c r="C51" s="21" t="s">
        <v>120</v>
      </c>
      <c r="D51" s="22" t="s">
        <v>144</v>
      </c>
      <c r="E51" s="21">
        <f>345+345+345+345</f>
        <v>1380</v>
      </c>
    </row>
    <row r="52" spans="1:6" x14ac:dyDescent="0.3">
      <c r="A52" s="17"/>
      <c r="B52" s="20" t="s">
        <v>6</v>
      </c>
      <c r="C52" s="21" t="s">
        <v>137</v>
      </c>
      <c r="D52" s="22" t="s">
        <v>145</v>
      </c>
      <c r="E52" s="21">
        <f>162.24*3</f>
        <v>486.72</v>
      </c>
    </row>
    <row r="53" spans="1:6" x14ac:dyDescent="0.3">
      <c r="A53" s="17"/>
      <c r="B53" s="20" t="s">
        <v>7</v>
      </c>
      <c r="C53" s="21" t="s">
        <v>134</v>
      </c>
      <c r="D53" s="22" t="s">
        <v>55</v>
      </c>
      <c r="E53" s="21">
        <v>16.39</v>
      </c>
    </row>
    <row r="54" spans="1:6" x14ac:dyDescent="0.3">
      <c r="A54" s="17"/>
      <c r="B54" s="20" t="s">
        <v>8</v>
      </c>
      <c r="C54" s="21" t="s">
        <v>61</v>
      </c>
      <c r="D54" s="22" t="s">
        <v>146</v>
      </c>
      <c r="E54" s="21">
        <v>220</v>
      </c>
    </row>
    <row r="55" spans="1:6" x14ac:dyDescent="0.3">
      <c r="A55" s="17"/>
      <c r="B55" s="20" t="s">
        <v>9</v>
      </c>
      <c r="C55" s="21" t="s">
        <v>10</v>
      </c>
      <c r="D55" s="22" t="s">
        <v>67</v>
      </c>
      <c r="E55" s="21">
        <v>70</v>
      </c>
    </row>
    <row r="56" spans="1:6" x14ac:dyDescent="0.3">
      <c r="A56" s="17"/>
      <c r="B56" s="20" t="s">
        <v>11</v>
      </c>
      <c r="C56" s="21" t="s">
        <v>131</v>
      </c>
      <c r="D56" s="22" t="s">
        <v>68</v>
      </c>
      <c r="E56" s="21">
        <f>(190.01+190.01+190.01+190.01+190.01+190.01+190.01+190.01+92+190.01+190.01)-45.1</f>
        <v>1947</v>
      </c>
    </row>
    <row r="57" spans="1:6" x14ac:dyDescent="0.3">
      <c r="A57" s="17"/>
      <c r="B57" s="20" t="s">
        <v>12</v>
      </c>
      <c r="C57" s="21" t="s">
        <v>138</v>
      </c>
      <c r="D57" s="22" t="s">
        <v>69</v>
      </c>
      <c r="E57" s="21">
        <v>8.6</v>
      </c>
    </row>
    <row r="58" spans="1:6" x14ac:dyDescent="0.3">
      <c r="A58" s="4"/>
      <c r="B58" s="20" t="s">
        <v>53</v>
      </c>
      <c r="C58" s="21" t="s">
        <v>139</v>
      </c>
      <c r="D58" s="22" t="s">
        <v>70</v>
      </c>
      <c r="E58" s="21">
        <f>450.19+450.02+450.03+450</f>
        <v>1800.24</v>
      </c>
      <c r="F58" s="4"/>
    </row>
    <row r="59" spans="1:6" x14ac:dyDescent="0.3">
      <c r="A59" s="4"/>
      <c r="B59" s="20" t="s">
        <v>54</v>
      </c>
      <c r="C59" s="21" t="s">
        <v>140</v>
      </c>
      <c r="D59" s="22" t="s">
        <v>71</v>
      </c>
      <c r="E59" s="21">
        <v>525</v>
      </c>
      <c r="F59" s="4"/>
    </row>
    <row r="60" spans="1:6" x14ac:dyDescent="0.3">
      <c r="A60" s="4"/>
      <c r="B60" s="20" t="s">
        <v>7</v>
      </c>
      <c r="C60" s="22" t="s">
        <v>134</v>
      </c>
      <c r="D60" s="22" t="s">
        <v>55</v>
      </c>
      <c r="E60" s="21">
        <v>16.39</v>
      </c>
      <c r="F60" s="4"/>
    </row>
  </sheetData>
  <autoFilter ref="A3:F42" xr:uid="{00000000-0001-0000-0000-000000000000}"/>
  <mergeCells count="1">
    <mergeCell ref="A1:F1"/>
  </mergeCells>
  <pageMargins left="0.7" right="0.7" top="0.75" bottom="0.75" header="0.3" footer="0.3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CIG_ANNO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Pendino</dc:creator>
  <cp:lastModifiedBy>Margherita Fanti</cp:lastModifiedBy>
  <cp:lastPrinted>2024-02-12T09:04:03Z</cp:lastPrinted>
  <dcterms:created xsi:type="dcterms:W3CDTF">2024-01-29T15:28:57Z</dcterms:created>
  <dcterms:modified xsi:type="dcterms:W3CDTF">2024-02-28T14:58:16Z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2024-01-29T00:00:00Z</vt:filetime>
  </property>
  <property fmtid="{D5CDD505-2E9C-101B-9397-08002B2CF9AE}" pid="3" name="Creator">
    <vt:lpwstr>Microsoft® Word for Microsoft 365</vt:lpwstr>
  </property>
  <property fmtid="{D5CDD505-2E9C-101B-9397-08002B2CF9AE}" pid="4" name="LastSaved">
    <vt:filetime>2024-01-29T00:00:00Z</vt:filetime>
  </property>
  <property fmtid="{D5CDD505-2E9C-101B-9397-08002B2CF9AE}" pid="5" name="Producer">
    <vt:lpwstr>3-Heights(TM) PDF Security Shell 4.8.25.2 (http://www.pdf-tools.com)</vt:lpwstr>
  </property>
</Properties>
</file>